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BE856717-6414-8F4B-B132-93110D990347}" xr6:coauthVersionLast="47" xr6:coauthVersionMax="47" xr10:uidLastSave="{00000000-0000-0000-0000-000000000000}"/>
  <bookViews>
    <workbookView xWindow="0" yWindow="740" windowWidth="28800" windowHeight="18000" xr2:uid="{7987AA3B-2767-3B49-AC96-0C02418E8882}"/>
  </bookViews>
  <sheets>
    <sheet name="Lunch Corporate" sheetId="3" r:id="rId1"/>
  </sheets>
  <definedNames>
    <definedName name="_xlnm.Print_Area" localSheetId="0">'Lunch Corporate'!$A$1:$F$66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3" l="1"/>
  <c r="E34" i="3"/>
  <c r="C34" i="3"/>
  <c r="D34" i="3" s="1"/>
  <c r="E33" i="3"/>
  <c r="C33" i="3"/>
  <c r="D33" i="3" s="1"/>
  <c r="E32" i="3"/>
  <c r="D32" i="3"/>
  <c r="C32" i="3"/>
  <c r="E31" i="3"/>
  <c r="C31" i="3"/>
  <c r="D31" i="3" s="1"/>
  <c r="E30" i="3"/>
  <c r="C30" i="3"/>
  <c r="D30" i="3" s="1"/>
  <c r="E29" i="3"/>
  <c r="C29" i="3"/>
  <c r="D29" i="3" s="1"/>
  <c r="E26" i="3" l="1"/>
  <c r="E25" i="3"/>
  <c r="E22" i="3"/>
  <c r="E21" i="3"/>
  <c r="E18" i="3"/>
  <c r="E17" i="3"/>
  <c r="E15" i="3"/>
  <c r="E14" i="3"/>
  <c r="E13" i="3"/>
  <c r="E12" i="3"/>
  <c r="E42" i="3"/>
  <c r="E39" i="3"/>
  <c r="E38" i="3"/>
  <c r="E37" i="3"/>
  <c r="E9" i="3"/>
  <c r="E8" i="3"/>
  <c r="E7" i="3"/>
  <c r="E23" i="3"/>
  <c r="E24" i="3"/>
  <c r="D17" i="3"/>
  <c r="E46" i="3"/>
  <c r="E45" i="3"/>
  <c r="E43" i="3"/>
  <c r="E16" i="3"/>
  <c r="D45" i="3" l="1"/>
  <c r="D46" i="3"/>
  <c r="D47" i="3"/>
  <c r="D25" i="3"/>
  <c r="D49" i="3" s="1"/>
  <c r="E47" i="3" l="1"/>
  <c r="E44" i="3"/>
  <c r="D44" i="3"/>
  <c r="D43" i="3"/>
  <c r="D42" i="3"/>
  <c r="D39" i="3"/>
  <c r="D38" i="3"/>
  <c r="D37" i="3"/>
  <c r="D26" i="3"/>
  <c r="D24" i="3"/>
  <c r="D23" i="3"/>
  <c r="D22" i="3"/>
  <c r="D21" i="3"/>
  <c r="D18" i="3"/>
  <c r="D16" i="3"/>
  <c r="D15" i="3"/>
  <c r="D14" i="3"/>
  <c r="D13" i="3"/>
  <c r="D12" i="3"/>
  <c r="D9" i="3"/>
  <c r="D8" i="3"/>
  <c r="D7" i="3"/>
  <c r="E52" i="3" l="1"/>
  <c r="D50" i="3"/>
</calcChain>
</file>

<file path=xl/sharedStrings.xml><?xml version="1.0" encoding="utf-8"?>
<sst xmlns="http://schemas.openxmlformats.org/spreadsheetml/2006/main" count="78" uniqueCount="76">
  <si>
    <t>VYC FOOD SELECTOR</t>
  </si>
  <si>
    <t>Please add quantities to blue boxes</t>
  </si>
  <si>
    <t>TOTAL PIECES</t>
  </si>
  <si>
    <t>ALLERGENS</t>
  </si>
  <si>
    <t>TOTAL COST</t>
  </si>
  <si>
    <t>TOTAL INCLUDING GST</t>
  </si>
  <si>
    <t>Total canapes selected</t>
  </si>
  <si>
    <t>Number of Guests being catered for?</t>
  </si>
  <si>
    <t>Average number of pieces per guest</t>
  </si>
  <si>
    <t xml:space="preserve">Dietary Requirements: </t>
  </si>
  <si>
    <t xml:space="preserve">Do your guests have any specific dietary requirements? </t>
  </si>
  <si>
    <t xml:space="preserve">Sweet (minimum of 6 per sweet excl. platter) </t>
  </si>
  <si>
    <t xml:space="preserve">Nuts (almond gf quiche base) egg, milk </t>
  </si>
  <si>
    <t xml:space="preserve">Gluten/wheat (pastry)  egg (egg wash) sesame seeds, pork </t>
  </si>
  <si>
    <t xml:space="preserve">Eggs, nuts (almonds) Milk/dairy (butter/chocolate) </t>
  </si>
  <si>
    <t>Nuts (almonds) coconut</t>
  </si>
  <si>
    <r>
      <t xml:space="preserve">Lemon curd meringue tarts </t>
    </r>
    <r>
      <rPr>
        <b/>
        <sz val="12"/>
        <color theme="1"/>
        <rFont val="Gotham-Light"/>
      </rPr>
      <t>NF</t>
    </r>
  </si>
  <si>
    <r>
      <t xml:space="preserve">Whole raspberry lamingtons with soft cream </t>
    </r>
    <r>
      <rPr>
        <b/>
        <sz val="12"/>
        <color theme="1"/>
        <rFont val="Gotham-Light"/>
      </rPr>
      <t>NF</t>
    </r>
  </si>
  <si>
    <t xml:space="preserve">Gluten/wheat (pastry) milk/dairy (lemon curd) </t>
  </si>
  <si>
    <t>Gluten/wheat (lamington) egg, milk/dairy (soft cream)</t>
  </si>
  <si>
    <r>
      <t xml:space="preserve">Beef pies/ tomato relish </t>
    </r>
    <r>
      <rPr>
        <b/>
        <sz val="12"/>
        <color theme="1"/>
        <rFont val="Gotham-Light"/>
      </rPr>
      <t>NF</t>
    </r>
  </si>
  <si>
    <r>
      <t xml:space="preserve">Lamb pies/ mint jelly </t>
    </r>
    <r>
      <rPr>
        <b/>
        <sz val="12"/>
        <color theme="1"/>
        <rFont val="Gotham-Light"/>
      </rPr>
      <t>NF</t>
    </r>
  </si>
  <si>
    <r>
      <t xml:space="preserve">Glazed ham with Double roasted beetroot, avocado, goats cheese, walnuts, rocket, yuzu dressing </t>
    </r>
    <r>
      <rPr>
        <b/>
        <sz val="12"/>
        <color theme="1"/>
        <rFont val="Gotham-Light"/>
      </rPr>
      <t>GF</t>
    </r>
  </si>
  <si>
    <r>
      <t xml:space="preserve">Tofu soba noodle Soba noodles, broccolini, edamame, miso wasabi dressing, cashews, coriander </t>
    </r>
    <r>
      <rPr>
        <b/>
        <sz val="12"/>
        <color theme="1"/>
        <rFont val="Gotham-Light"/>
      </rPr>
      <t>DF, VEGAN</t>
    </r>
  </si>
  <si>
    <t>Gluten/wheat (pastry)  egg (egg wash) sesame seeds</t>
  </si>
  <si>
    <t xml:space="preserve">Gluten/wheat (ciabatta) nut (almond) milk/dairy (ricotta) </t>
  </si>
  <si>
    <t>Gluten/wheat (five grain bread) milk/dairy (cheese)</t>
  </si>
  <si>
    <t>Egg (aioli) milk/dairy (parmesan) nuts (walnut)</t>
  </si>
  <si>
    <t>Milk/dairy (sour cream)</t>
  </si>
  <si>
    <t xml:space="preserve">milk/dairy (goats cheese) nuts (walnut) </t>
  </si>
  <si>
    <t xml:space="preserve">Gluten/wheat (soba noodles) nuts (cashew)  Soy ( tofu) </t>
  </si>
  <si>
    <t>SAVOURIES (MINIMUM 10)</t>
  </si>
  <si>
    <t xml:space="preserve">QUICHE (min of 10 each </t>
  </si>
  <si>
    <r>
      <t xml:space="preserve">Raspberry bliss balls  </t>
    </r>
    <r>
      <rPr>
        <b/>
        <sz val="12"/>
        <color theme="1"/>
        <rFont val="Gotham-Light"/>
      </rPr>
      <t>NGA, VEGAN</t>
    </r>
  </si>
  <si>
    <t xml:space="preserve">HEARTY SANDWICHES (MINIMUM 6 EACH) </t>
  </si>
  <si>
    <r>
      <t>Roasted beetroot, artichoke, avocado, cashew cream</t>
    </r>
    <r>
      <rPr>
        <b/>
        <sz val="12"/>
        <color theme="1"/>
        <rFont val="Gotham-Light"/>
      </rPr>
      <t xml:space="preserve"> VEGAN DF</t>
    </r>
  </si>
  <si>
    <t xml:space="preserve">Gluten/wheat (sourdough) Nuts(cashews) </t>
  </si>
  <si>
    <r>
      <t>Eye fillet with Kumara, homemade hummus, olives, feta, baby spinach, sundried tomato pesto</t>
    </r>
    <r>
      <rPr>
        <b/>
        <sz val="12"/>
        <color theme="1"/>
        <rFont val="Gotham-Light"/>
      </rPr>
      <t xml:space="preserve"> NGA</t>
    </r>
  </si>
  <si>
    <r>
      <t xml:space="preserve">Lamb fillet with Brussel sprouts, baby potatoes, creamy truffle dressing, Savoy cabbage, pecorino, chimichurri </t>
    </r>
    <r>
      <rPr>
        <b/>
        <sz val="12"/>
        <color theme="1"/>
        <rFont val="Gotham-Light"/>
      </rPr>
      <t>NGA, NF</t>
    </r>
  </si>
  <si>
    <t xml:space="preserve">Grilled halloumi with  orzo pasta, feta, basil pesto, sundried tomatoes, kalamata olives </t>
  </si>
  <si>
    <r>
      <t xml:space="preserve">Vine tomato, Danish feta, artichoke, kalamata olives </t>
    </r>
    <r>
      <rPr>
        <b/>
        <sz val="12"/>
        <color theme="1"/>
        <rFont val="Gotham-Light"/>
      </rPr>
      <t>NF</t>
    </r>
  </si>
  <si>
    <r>
      <t xml:space="preserve">Chorizo, potato, ricotta, chilli jam </t>
    </r>
    <r>
      <rPr>
        <b/>
        <sz val="12"/>
        <color theme="1"/>
        <rFont val="Gotham-Light"/>
      </rPr>
      <t xml:space="preserve">NGA </t>
    </r>
    <r>
      <rPr>
        <sz val="12"/>
        <color theme="1"/>
        <rFont val="Gotham-Light"/>
      </rPr>
      <t>- made with almond base</t>
    </r>
  </si>
  <si>
    <t>Gluten/wheat (pastry), egg, milk/ dairy feta</t>
  </si>
  <si>
    <r>
      <t xml:space="preserve">Free range coronation chicken, ricotta, mango, almonds, on five grain </t>
    </r>
    <r>
      <rPr>
        <b/>
        <sz val="12"/>
        <color theme="1"/>
        <rFont val="Gotham-Light"/>
      </rPr>
      <t>NF</t>
    </r>
  </si>
  <si>
    <r>
      <t xml:space="preserve">Roast lamb, mint jelly, olives, edam cheese, five grain sandwich </t>
    </r>
    <r>
      <rPr>
        <b/>
        <sz val="12"/>
        <color theme="1"/>
        <rFont val="Gotham-Light"/>
      </rPr>
      <t>NF</t>
    </r>
  </si>
  <si>
    <t xml:space="preserve">Roasted capsicum, avocado, ricotta, sundried tomato pesto on kumara sourdough VEGE </t>
  </si>
  <si>
    <r>
      <t xml:space="preserve">Free range chicken with  baby gem lettuce, crispy prosciutto, parmesan, creamy Caesar dressing, chimichurri, seeded bread croutons </t>
    </r>
    <r>
      <rPr>
        <b/>
        <sz val="12"/>
        <color theme="1"/>
        <rFont val="Gotham-Light"/>
      </rPr>
      <t>NGA, NF</t>
    </r>
  </si>
  <si>
    <t>Milk/dairy (mozzarella)</t>
  </si>
  <si>
    <t xml:space="preserve">Gluten/wheat (orzo) milk/dairy (halloumi/feta) pine nuts (pesto) </t>
  </si>
  <si>
    <r>
      <t xml:space="preserve">Keto Frittata; bacon, spinach, roasted tomato, cheese, pesto </t>
    </r>
    <r>
      <rPr>
        <b/>
        <sz val="12"/>
        <color theme="1"/>
        <rFont val="Gotham-Light"/>
      </rPr>
      <t>NGA</t>
    </r>
  </si>
  <si>
    <t>Milk/dairy (cheese) nuts pine nuts  (pesto) pork</t>
  </si>
  <si>
    <r>
      <t xml:space="preserve">Caramelized pear baby cakes, salted caramel, gingernut buttercream </t>
    </r>
    <r>
      <rPr>
        <b/>
        <sz val="12"/>
        <color theme="1"/>
        <rFont val="Gotham-Light"/>
      </rPr>
      <t>NF</t>
    </r>
  </si>
  <si>
    <r>
      <t xml:space="preserve">Free range pork, apple sage sausage rolls/ plum relish </t>
    </r>
    <r>
      <rPr>
        <b/>
        <sz val="12"/>
        <color theme="1"/>
        <rFont val="Gotham-Light"/>
      </rPr>
      <t>NF</t>
    </r>
  </si>
  <si>
    <t>Free range basil pesto chicken , mozzarella, truffle on pide</t>
  </si>
  <si>
    <t>Gluten/wheat (pide) milk/dairy (mozzarella) nuts (pine nuts)</t>
  </si>
  <si>
    <t xml:space="preserve">Gluten/wheat (ciabatta) milk/dairy (mozzarella) </t>
  </si>
  <si>
    <t>Sirloin caramelized onion, avocado, horseradish aioli, pide NF</t>
  </si>
  <si>
    <t>Gluten/wheat (ciabatta) egg (aioli)</t>
  </si>
  <si>
    <t xml:space="preserve">Gluten/wheat (sourdough) Nuts(pine nuts) milk/ dairy, (ricotta) </t>
  </si>
  <si>
    <t>Gluten/wheat (cupcakes) milk/ dairy (frosting) egg</t>
  </si>
  <si>
    <t>Brownie Fingers (3 per serving) NGA</t>
  </si>
  <si>
    <t xml:space="preserve">PROTEIN + SALAD (min of 6 each) One salad feeds two people </t>
  </si>
  <si>
    <r>
      <t xml:space="preserve">Free range ham ciabatta </t>
    </r>
    <r>
      <rPr>
        <b/>
        <sz val="12"/>
        <color theme="1"/>
        <rFont val="Gotham-Light"/>
      </rPr>
      <t xml:space="preserve"> NF</t>
    </r>
  </si>
  <si>
    <r>
      <t xml:space="preserve">Fresh fruit platter (serves 15) </t>
    </r>
    <r>
      <rPr>
        <b/>
        <sz val="12"/>
        <color theme="1"/>
        <rFont val="Gotham-Light"/>
      </rPr>
      <t>NGA,NF,DF, VEGAN</t>
    </r>
  </si>
  <si>
    <t>PIZZA - Half the Metre</t>
  </si>
  <si>
    <r>
      <t xml:space="preserve">Margarita (18 smaller slices, for ease of eating when standing) </t>
    </r>
    <r>
      <rPr>
        <b/>
        <sz val="12"/>
        <color theme="1"/>
        <rFont val="Gotham-Light"/>
      </rPr>
      <t>NF</t>
    </r>
  </si>
  <si>
    <t>Gluten/ wheat (pizza base) milk/ cheese (mozzarella)</t>
  </si>
  <si>
    <r>
      <t xml:space="preserve">Pepperoni (18 smaller slices) </t>
    </r>
    <r>
      <rPr>
        <b/>
        <sz val="12"/>
        <color theme="1"/>
        <rFont val="Gotham-Light"/>
      </rPr>
      <t>NF</t>
    </r>
  </si>
  <si>
    <t xml:space="preserve">Gluten/ wheat (pizza base) milk/cheese (mozzarella) pork (pepperoni) </t>
  </si>
  <si>
    <r>
      <t xml:space="preserve">Ham, caramalised onion and rosemary (18 smaller slices) </t>
    </r>
    <r>
      <rPr>
        <b/>
        <sz val="12"/>
        <color theme="1"/>
        <rFont val="Gotham-Light"/>
      </rPr>
      <t>NF</t>
    </r>
  </si>
  <si>
    <t xml:space="preserve">Gluten/ wheat (pizza base) milk/cheese (mozzarella) pork (ham) </t>
  </si>
  <si>
    <r>
      <t xml:space="preserve">Hawaiian (18 smaller slices) </t>
    </r>
    <r>
      <rPr>
        <b/>
        <sz val="12"/>
        <color theme="1"/>
        <rFont val="Gotham-Light"/>
      </rPr>
      <t>NF</t>
    </r>
  </si>
  <si>
    <r>
      <t xml:space="preserve">Vegan Marinara (12 smaller slices) </t>
    </r>
    <r>
      <rPr>
        <b/>
        <sz val="12"/>
        <color theme="1"/>
        <rFont val="Gotham-Light"/>
      </rPr>
      <t>DF,NF</t>
    </r>
  </si>
  <si>
    <t>Gluten /wheat (pizza base)</t>
  </si>
  <si>
    <r>
      <t xml:space="preserve">GF Margarita (12 smaller slices) </t>
    </r>
    <r>
      <rPr>
        <b/>
        <sz val="12"/>
        <color theme="1"/>
        <rFont val="Gotham-Light"/>
      </rPr>
      <t>NGA</t>
    </r>
  </si>
  <si>
    <t xml:space="preserve">Milk/ dairy (cheese)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</si>
</sst>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;@"/>
    <numFmt numFmtId="165" formatCode="0.00;\-0.00;;@"/>
    <numFmt numFmtId="166" formatCode="0;\-0;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Gotham-Light"/>
    </font>
    <font>
      <sz val="12"/>
      <color theme="1"/>
      <name val="Gotham-Light"/>
    </font>
    <font>
      <b/>
      <sz val="12"/>
      <color theme="1"/>
      <name val="Gotham-Light"/>
    </font>
    <font>
      <b/>
      <u/>
      <sz val="12"/>
      <color theme="1"/>
      <name val="Gotham-Light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7E79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 applyAlignment="1">
      <alignment horizontal="center"/>
    </xf>
    <xf numFmtId="0" fontId="3" fillId="0" borderId="6" xfId="0" applyFont="1" applyBorder="1"/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10" xfId="0" applyFont="1" applyBorder="1"/>
    <xf numFmtId="0" fontId="4" fillId="0" borderId="2" xfId="0" applyFont="1" applyBorder="1"/>
    <xf numFmtId="164" fontId="3" fillId="0" borderId="3" xfId="0" applyNumberFormat="1" applyFont="1" applyBorder="1"/>
    <xf numFmtId="0" fontId="3" fillId="0" borderId="3" xfId="0" applyFont="1" applyBorder="1"/>
    <xf numFmtId="164" fontId="3" fillId="0" borderId="1" xfId="0" applyNumberFormat="1" applyFont="1" applyBorder="1"/>
    <xf numFmtId="164" fontId="3" fillId="0" borderId="1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4" fontId="3" fillId="0" borderId="0" xfId="1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2" fontId="3" fillId="0" borderId="6" xfId="0" applyNumberFormat="1" applyFont="1" applyBorder="1" applyAlignment="1">
      <alignment horizontal="left" vertical="center" wrapText="1"/>
    </xf>
    <xf numFmtId="44" fontId="3" fillId="0" borderId="9" xfId="1" applyFont="1" applyBorder="1" applyAlignment="1">
      <alignment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6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 wrapText="1"/>
    </xf>
    <xf numFmtId="164" fontId="3" fillId="0" borderId="9" xfId="0" quotePrefix="1" applyNumberFormat="1" applyFont="1" applyBorder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2" fontId="3" fillId="0" borderId="5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4" fontId="5" fillId="0" borderId="9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3" xfId="0" applyFont="1" applyBorder="1" applyAlignment="1">
      <alignment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3175000</xdr:colOff>
      <xdr:row>0</xdr:row>
      <xdr:rowOff>139700</xdr:rowOff>
    </xdr:from>
    <xdr:to>
      <xdr:col>6</xdr:col>
      <xdr:colOff>368030</xdr:colOff>
      <xdr:row>4</xdr:row>
      <xdr:rowOff>131513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40131DED-2FB4-DD48-8A91-5D687ADE8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21553"/>
        <a:stretch/>
      </xdr:blipFill>
      <xdr:spPr>
        <a:xfrm>
          <a:off x="13131800" y="139700"/>
          <a:ext cx="1790430" cy="110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71E8-614F-0648-BFB3-848117F4BCE9}">
  <sheetPr>
    <pageSetUpPr fitToPage="1"/>
  </sheetPr>
  <dimension ref="A1:Q66"/>
  <sheetViews>
    <sheetView showGridLines="0" tabSelected="1" topLeftCell="A35" workbookViewId="0">
      <selection activeCell="B26" sqref="B26"/>
    </sheetView>
  </sheetViews>
  <sheetFormatPr baseColWidth="10" defaultColWidth="10.83203125" defaultRowHeight="15"/>
  <cols>
    <col min="1" max="1" width="73.83203125" style="1" customWidth="1"/>
    <col min="2" max="2" width="10.83203125" style="6"/>
    <col min="3" max="3" width="11.83203125" style="1" bestFit="1" customWidth="1"/>
    <col min="4" max="4" width="14.83203125" style="1" customWidth="1"/>
    <col min="5" max="5" width="17.6640625" style="3" customWidth="1"/>
    <col min="6" max="6" width="60.33203125" style="3" customWidth="1"/>
    <col min="7" max="7" width="7" style="1" customWidth="1"/>
    <col min="8" max="16384" width="10.83203125" style="1"/>
  </cols>
  <sheetData>
    <row r="1" spans="1:6" ht="22">
      <c r="A1" s="65"/>
      <c r="B1" s="65"/>
      <c r="C1" s="65"/>
      <c r="D1" s="65"/>
      <c r="E1" s="65"/>
      <c r="F1" s="65"/>
    </row>
    <row r="2" spans="1:6" ht="22">
      <c r="A2" s="66" t="s">
        <v>0</v>
      </c>
      <c r="B2" s="66"/>
      <c r="C2" s="66"/>
      <c r="D2" s="66"/>
      <c r="E2" s="66"/>
      <c r="F2" s="66"/>
    </row>
    <row r="3" spans="1:6" ht="22">
      <c r="A3" s="21"/>
      <c r="B3" s="22"/>
      <c r="C3" s="20"/>
      <c r="D3" s="20"/>
      <c r="E3" s="20"/>
      <c r="F3" s="20"/>
    </row>
    <row r="4" spans="1:6" ht="22">
      <c r="A4" s="21"/>
      <c r="B4" s="23"/>
      <c r="C4" s="20"/>
      <c r="D4" s="20"/>
      <c r="E4" s="20"/>
      <c r="F4" s="20"/>
    </row>
    <row r="5" spans="1:6" ht="35" customHeight="1">
      <c r="A5" s="24"/>
      <c r="B5" s="67" t="s">
        <v>1</v>
      </c>
      <c r="C5" s="67"/>
      <c r="D5" s="67"/>
      <c r="E5" s="26"/>
      <c r="F5" s="26"/>
    </row>
    <row r="6" spans="1:6" ht="24" customHeight="1">
      <c r="A6" s="27" t="s">
        <v>31</v>
      </c>
      <c r="B6" s="28"/>
      <c r="C6" s="29"/>
      <c r="D6" s="49"/>
      <c r="E6" s="30" t="s">
        <v>2</v>
      </c>
      <c r="F6" s="30" t="s">
        <v>3</v>
      </c>
    </row>
    <row r="7" spans="1:6" ht="16">
      <c r="A7" s="19" t="s">
        <v>52</v>
      </c>
      <c r="B7" s="18"/>
      <c r="C7" s="14">
        <v>8</v>
      </c>
      <c r="D7" s="17">
        <f>C7*B7</f>
        <v>0</v>
      </c>
      <c r="E7" s="50">
        <f>B7</f>
        <v>0</v>
      </c>
      <c r="F7" s="31"/>
    </row>
    <row r="8" spans="1:6" ht="16">
      <c r="A8" s="19" t="s">
        <v>20</v>
      </c>
      <c r="B8" s="18"/>
      <c r="C8" s="14">
        <v>8</v>
      </c>
      <c r="D8" s="17">
        <f>C8*B8</f>
        <v>0</v>
      </c>
      <c r="E8" s="50">
        <f>B8</f>
        <v>0</v>
      </c>
      <c r="F8" s="31" t="s">
        <v>13</v>
      </c>
    </row>
    <row r="9" spans="1:6" ht="16">
      <c r="A9" s="19" t="s">
        <v>21</v>
      </c>
      <c r="B9" s="18"/>
      <c r="C9" s="14">
        <v>8</v>
      </c>
      <c r="D9" s="17">
        <f>C9*B9</f>
        <v>0</v>
      </c>
      <c r="E9" s="50">
        <f>B9</f>
        <v>0</v>
      </c>
      <c r="F9" s="31" t="s">
        <v>24</v>
      </c>
    </row>
    <row r="10" spans="1:6">
      <c r="A10" s="15"/>
      <c r="B10" s="32"/>
      <c r="C10" s="14"/>
      <c r="D10" s="17"/>
      <c r="E10" s="50"/>
      <c r="F10" s="31" t="s">
        <v>24</v>
      </c>
    </row>
    <row r="11" spans="1:6">
      <c r="A11" s="33" t="s">
        <v>34</v>
      </c>
      <c r="B11" s="32"/>
      <c r="C11" s="14"/>
      <c r="D11" s="17"/>
      <c r="E11" s="50"/>
      <c r="F11" s="31"/>
    </row>
    <row r="12" spans="1:6" ht="32">
      <c r="A12" s="19" t="s">
        <v>43</v>
      </c>
      <c r="B12" s="18">
        <v>6</v>
      </c>
      <c r="C12" s="14">
        <v>23</v>
      </c>
      <c r="D12" s="17">
        <f>C12*B12</f>
        <v>138</v>
      </c>
      <c r="E12" s="50">
        <f>B12</f>
        <v>6</v>
      </c>
      <c r="F12" s="31" t="s">
        <v>25</v>
      </c>
    </row>
    <row r="13" spans="1:6" ht="16">
      <c r="A13" s="19" t="s">
        <v>53</v>
      </c>
      <c r="B13" s="18">
        <v>6</v>
      </c>
      <c r="C13" s="14">
        <v>23</v>
      </c>
      <c r="D13" s="17">
        <f>C13*B13</f>
        <v>138</v>
      </c>
      <c r="E13" s="50">
        <f>B13</f>
        <v>6</v>
      </c>
      <c r="F13" s="31" t="s">
        <v>54</v>
      </c>
    </row>
    <row r="14" spans="1:6" ht="16">
      <c r="A14" s="19" t="s">
        <v>62</v>
      </c>
      <c r="B14" s="18"/>
      <c r="C14" s="14">
        <v>23</v>
      </c>
      <c r="D14" s="17">
        <f t="shared" ref="D14" si="0">C14*B14</f>
        <v>0</v>
      </c>
      <c r="E14" s="50">
        <f>B14</f>
        <v>0</v>
      </c>
      <c r="F14" s="31" t="s">
        <v>55</v>
      </c>
    </row>
    <row r="15" spans="1:6" ht="16">
      <c r="A15" s="16" t="s">
        <v>56</v>
      </c>
      <c r="B15" s="18">
        <v>6</v>
      </c>
      <c r="C15" s="14">
        <v>23</v>
      </c>
      <c r="D15" s="17">
        <f>C15*B15</f>
        <v>138</v>
      </c>
      <c r="E15" s="50">
        <f>B15</f>
        <v>6</v>
      </c>
      <c r="F15" s="31" t="s">
        <v>57</v>
      </c>
    </row>
    <row r="16" spans="1:6">
      <c r="A16" s="45" t="s">
        <v>44</v>
      </c>
      <c r="B16" s="18"/>
      <c r="C16" s="14">
        <v>23</v>
      </c>
      <c r="D16" s="17">
        <f t="shared" ref="D16:D26" si="1">C16*B16</f>
        <v>0</v>
      </c>
      <c r="E16" s="50">
        <f>B16*2</f>
        <v>0</v>
      </c>
      <c r="F16" s="31" t="s">
        <v>26</v>
      </c>
    </row>
    <row r="17" spans="1:17" ht="32">
      <c r="A17" s="16" t="s">
        <v>45</v>
      </c>
      <c r="B17" s="18">
        <v>2</v>
      </c>
      <c r="C17" s="14">
        <v>23</v>
      </c>
      <c r="D17" s="17">
        <f t="shared" si="1"/>
        <v>46</v>
      </c>
      <c r="E17" s="50">
        <f>B17</f>
        <v>2</v>
      </c>
      <c r="F17" s="34" t="s">
        <v>58</v>
      </c>
    </row>
    <row r="18" spans="1:17" ht="28" customHeight="1">
      <c r="A18" s="16" t="s">
        <v>35</v>
      </c>
      <c r="B18" s="18">
        <v>1</v>
      </c>
      <c r="C18" s="14">
        <v>23</v>
      </c>
      <c r="D18" s="17">
        <f t="shared" si="1"/>
        <v>23</v>
      </c>
      <c r="E18" s="50">
        <f>B18</f>
        <v>1</v>
      </c>
      <c r="F18" s="31" t="s">
        <v>36</v>
      </c>
    </row>
    <row r="19" spans="1:17" ht="28" customHeight="1">
      <c r="A19" s="16"/>
      <c r="B19" s="32"/>
      <c r="C19" s="14"/>
      <c r="D19" s="17"/>
      <c r="E19" s="50"/>
      <c r="F19" s="31"/>
    </row>
    <row r="20" spans="1:17" ht="37" customHeight="1">
      <c r="A20" s="46" t="s">
        <v>61</v>
      </c>
      <c r="B20" s="32"/>
      <c r="C20" s="14"/>
      <c r="D20" s="17"/>
      <c r="E20" s="50"/>
      <c r="F20" s="31"/>
    </row>
    <row r="21" spans="1:17" ht="44" customHeight="1">
      <c r="A21" s="16" t="s">
        <v>46</v>
      </c>
      <c r="B21" s="18">
        <v>6</v>
      </c>
      <c r="C21" s="14">
        <v>30</v>
      </c>
      <c r="D21" s="17">
        <f t="shared" si="1"/>
        <v>180</v>
      </c>
      <c r="E21" s="50">
        <f>B21</f>
        <v>6</v>
      </c>
      <c r="F21" s="31" t="s">
        <v>27</v>
      </c>
    </row>
    <row r="22" spans="1:17" ht="32">
      <c r="A22" s="19" t="s">
        <v>37</v>
      </c>
      <c r="B22" s="18">
        <v>6</v>
      </c>
      <c r="C22" s="14">
        <v>35</v>
      </c>
      <c r="D22" s="17">
        <f t="shared" si="1"/>
        <v>210</v>
      </c>
      <c r="E22" s="50">
        <f>B22</f>
        <v>6</v>
      </c>
      <c r="F22" s="31" t="s">
        <v>28</v>
      </c>
    </row>
    <row r="23" spans="1:17" ht="32">
      <c r="A23" s="19" t="s">
        <v>38</v>
      </c>
      <c r="B23" s="18"/>
      <c r="C23" s="14">
        <v>35</v>
      </c>
      <c r="D23" s="17">
        <f t="shared" si="1"/>
        <v>0</v>
      </c>
      <c r="E23" s="50">
        <f t="shared" ref="E23:E24" si="2">B23*2</f>
        <v>0</v>
      </c>
      <c r="F23" s="31" t="s">
        <v>47</v>
      </c>
    </row>
    <row r="24" spans="1:17" ht="32">
      <c r="A24" s="19" t="s">
        <v>22</v>
      </c>
      <c r="B24" s="18"/>
      <c r="C24" s="14">
        <v>28</v>
      </c>
      <c r="D24" s="17">
        <f t="shared" si="1"/>
        <v>0</v>
      </c>
      <c r="E24" s="50">
        <f t="shared" si="2"/>
        <v>0</v>
      </c>
      <c r="F24" s="31" t="s">
        <v>29</v>
      </c>
    </row>
    <row r="25" spans="1:17" ht="32">
      <c r="A25" s="19" t="s">
        <v>39</v>
      </c>
      <c r="B25" s="18">
        <v>3</v>
      </c>
      <c r="C25" s="14">
        <v>28</v>
      </c>
      <c r="D25" s="17">
        <f t="shared" si="1"/>
        <v>84</v>
      </c>
      <c r="E25" s="50">
        <f>B25</f>
        <v>3</v>
      </c>
      <c r="F25" s="34" t="s">
        <v>48</v>
      </c>
    </row>
    <row r="26" spans="1:17" ht="32">
      <c r="A26" s="19" t="s">
        <v>23</v>
      </c>
      <c r="B26" s="18">
        <v>1</v>
      </c>
      <c r="C26" s="14">
        <v>28</v>
      </c>
      <c r="D26" s="17">
        <f t="shared" si="1"/>
        <v>28</v>
      </c>
      <c r="E26" s="50">
        <f>B26</f>
        <v>1</v>
      </c>
      <c r="F26" s="31" t="s">
        <v>30</v>
      </c>
    </row>
    <row r="27" spans="1:17">
      <c r="A27" s="15"/>
      <c r="B27" s="32"/>
      <c r="C27" s="25"/>
      <c r="D27" s="51"/>
      <c r="E27" s="50"/>
      <c r="F27" s="31"/>
    </row>
    <row r="28" spans="1:17" s="62" customFormat="1" ht="15.75" customHeight="1">
      <c r="A28" s="56" t="s">
        <v>64</v>
      </c>
      <c r="B28" s="57"/>
      <c r="C28" s="58"/>
      <c r="D28" s="58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s="62" customFormat="1" ht="29.25" customHeight="1">
      <c r="A29" s="63" t="s">
        <v>65</v>
      </c>
      <c r="B29" s="64"/>
      <c r="C29" s="58">
        <f>55/1.15</f>
        <v>47.826086956521742</v>
      </c>
      <c r="D29" s="58">
        <f t="shared" ref="D29:D34" si="3">C29*B29</f>
        <v>0</v>
      </c>
      <c r="E29" s="59">
        <f>B29*18</f>
        <v>0</v>
      </c>
      <c r="F29" s="60" t="s">
        <v>66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s="62" customFormat="1" ht="30.75" customHeight="1">
      <c r="A30" s="63" t="s">
        <v>67</v>
      </c>
      <c r="B30" s="64">
        <v>1</v>
      </c>
      <c r="C30" s="58">
        <f>55/1.15</f>
        <v>47.826086956521742</v>
      </c>
      <c r="D30" s="58">
        <f t="shared" si="3"/>
        <v>47.826086956521742</v>
      </c>
      <c r="E30" s="59">
        <f>B30*18</f>
        <v>18</v>
      </c>
      <c r="F30" s="60" t="s">
        <v>68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s="62" customFormat="1" ht="32.25" customHeight="1">
      <c r="A31" s="63" t="s">
        <v>69</v>
      </c>
      <c r="B31" s="64">
        <v>1</v>
      </c>
      <c r="C31" s="58">
        <f>60/1.15</f>
        <v>52.173913043478265</v>
      </c>
      <c r="D31" s="58">
        <f t="shared" si="3"/>
        <v>52.173913043478265</v>
      </c>
      <c r="E31" s="59">
        <f>B31*18</f>
        <v>18</v>
      </c>
      <c r="F31" s="60" t="s">
        <v>70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s="62" customFormat="1" ht="32.25" customHeight="1">
      <c r="A32" s="63" t="s">
        <v>71</v>
      </c>
      <c r="B32" s="64"/>
      <c r="C32" s="58">
        <f>55/1.15</f>
        <v>47.826086956521742</v>
      </c>
      <c r="D32" s="58">
        <f t="shared" si="3"/>
        <v>0</v>
      </c>
      <c r="E32" s="59">
        <f>B32*18</f>
        <v>0</v>
      </c>
      <c r="F32" s="60" t="s">
        <v>70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 s="62" customFormat="1" ht="15.75" customHeight="1">
      <c r="A33" s="63" t="s">
        <v>72</v>
      </c>
      <c r="B33" s="64"/>
      <c r="C33" s="58">
        <f>35/1.15</f>
        <v>30.434782608695656</v>
      </c>
      <c r="D33" s="58">
        <f t="shared" si="3"/>
        <v>0</v>
      </c>
      <c r="E33" s="59">
        <f>B33*12</f>
        <v>0</v>
      </c>
      <c r="F33" s="60" t="s">
        <v>73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1:17" s="62" customFormat="1" ht="15.75" customHeight="1">
      <c r="A34" s="63" t="s">
        <v>74</v>
      </c>
      <c r="B34" s="64"/>
      <c r="C34" s="58">
        <f>40/1.15</f>
        <v>34.782608695652179</v>
      </c>
      <c r="D34" s="58">
        <f t="shared" si="3"/>
        <v>0</v>
      </c>
      <c r="E34" s="59">
        <f>B34*12</f>
        <v>0</v>
      </c>
      <c r="F34" s="60" t="s">
        <v>75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>
      <c r="A35" s="15"/>
      <c r="B35" s="32"/>
      <c r="C35" s="25"/>
      <c r="D35" s="51"/>
      <c r="E35" s="50"/>
      <c r="F35" s="31"/>
    </row>
    <row r="36" spans="1:17">
      <c r="A36" s="33" t="s">
        <v>32</v>
      </c>
      <c r="B36" s="32"/>
      <c r="C36" s="14"/>
      <c r="D36" s="17"/>
      <c r="E36" s="50"/>
      <c r="F36" s="31"/>
    </row>
    <row r="37" spans="1:17">
      <c r="A37" s="15" t="s">
        <v>40</v>
      </c>
      <c r="B37" s="18"/>
      <c r="C37" s="14">
        <v>7</v>
      </c>
      <c r="D37" s="17">
        <f t="shared" ref="D37:D39" si="4">C37*B37</f>
        <v>0</v>
      </c>
      <c r="E37" s="50">
        <f>B37</f>
        <v>0</v>
      </c>
      <c r="F37" s="31" t="s">
        <v>42</v>
      </c>
    </row>
    <row r="38" spans="1:17" ht="16">
      <c r="A38" s="19" t="s">
        <v>41</v>
      </c>
      <c r="B38" s="18"/>
      <c r="C38" s="14">
        <v>7</v>
      </c>
      <c r="D38" s="17">
        <f t="shared" si="4"/>
        <v>0</v>
      </c>
      <c r="E38" s="50">
        <f>B38</f>
        <v>0</v>
      </c>
      <c r="F38" s="31" t="s">
        <v>12</v>
      </c>
    </row>
    <row r="39" spans="1:17">
      <c r="A39" s="15" t="s">
        <v>49</v>
      </c>
      <c r="B39" s="18"/>
      <c r="C39" s="14">
        <v>14</v>
      </c>
      <c r="D39" s="17">
        <f t="shared" si="4"/>
        <v>0</v>
      </c>
      <c r="E39" s="50">
        <f>B39</f>
        <v>0</v>
      </c>
      <c r="F39" s="31" t="s">
        <v>50</v>
      </c>
    </row>
    <row r="40" spans="1:17">
      <c r="A40" s="25"/>
      <c r="B40" s="25"/>
      <c r="C40" s="25"/>
      <c r="D40" s="51"/>
      <c r="E40" s="50"/>
      <c r="F40" s="31"/>
    </row>
    <row r="41" spans="1:17">
      <c r="A41" s="33" t="s">
        <v>11</v>
      </c>
      <c r="B41" s="32"/>
      <c r="C41" s="25"/>
      <c r="D41" s="51"/>
      <c r="E41" s="50"/>
      <c r="F41" s="31"/>
    </row>
    <row r="42" spans="1:17">
      <c r="A42" s="15" t="s">
        <v>63</v>
      </c>
      <c r="B42" s="18"/>
      <c r="C42" s="14">
        <v>110</v>
      </c>
      <c r="D42" s="17">
        <f t="shared" ref="D42:D47" si="5">C42*B42</f>
        <v>0</v>
      </c>
      <c r="E42" s="50">
        <f>B42*15</f>
        <v>0</v>
      </c>
      <c r="F42" s="31"/>
    </row>
    <row r="43" spans="1:17" ht="16">
      <c r="A43" s="19" t="s">
        <v>60</v>
      </c>
      <c r="B43" s="18"/>
      <c r="C43" s="14">
        <v>12</v>
      </c>
      <c r="D43" s="17">
        <f t="shared" si="5"/>
        <v>0</v>
      </c>
      <c r="E43" s="50">
        <f>B43*3</f>
        <v>0</v>
      </c>
      <c r="F43" s="31" t="s">
        <v>14</v>
      </c>
    </row>
    <row r="44" spans="1:17" ht="16">
      <c r="A44" s="19" t="s">
        <v>33</v>
      </c>
      <c r="B44" s="18"/>
      <c r="C44" s="14">
        <v>5.5</v>
      </c>
      <c r="D44" s="17">
        <f t="shared" si="5"/>
        <v>0</v>
      </c>
      <c r="E44" s="50">
        <f>B44</f>
        <v>0</v>
      </c>
      <c r="F44" s="31" t="s">
        <v>15</v>
      </c>
    </row>
    <row r="45" spans="1:17" ht="16">
      <c r="A45" s="19" t="s">
        <v>16</v>
      </c>
      <c r="B45" s="18"/>
      <c r="C45" s="14">
        <v>9</v>
      </c>
      <c r="D45" s="17">
        <f t="shared" si="5"/>
        <v>0</v>
      </c>
      <c r="E45" s="50">
        <f>B45</f>
        <v>0</v>
      </c>
      <c r="F45" s="31" t="s">
        <v>18</v>
      </c>
    </row>
    <row r="46" spans="1:17" ht="16">
      <c r="A46" s="19" t="s">
        <v>17</v>
      </c>
      <c r="B46" s="18"/>
      <c r="C46" s="14">
        <v>10</v>
      </c>
      <c r="D46" s="17">
        <f t="shared" si="5"/>
        <v>0</v>
      </c>
      <c r="E46" s="50">
        <f>B46*2</f>
        <v>0</v>
      </c>
      <c r="F46" s="31" t="s">
        <v>19</v>
      </c>
    </row>
    <row r="47" spans="1:17" ht="32">
      <c r="A47" s="19" t="s">
        <v>51</v>
      </c>
      <c r="B47" s="18"/>
      <c r="C47" s="14">
        <v>9</v>
      </c>
      <c r="D47" s="17">
        <f t="shared" si="5"/>
        <v>0</v>
      </c>
      <c r="E47" s="50">
        <f>B47</f>
        <v>0</v>
      </c>
      <c r="F47" s="31" t="s">
        <v>59</v>
      </c>
    </row>
    <row r="48" spans="1:17">
      <c r="A48" s="15"/>
      <c r="B48" s="32"/>
      <c r="C48" s="25"/>
      <c r="D48" s="51"/>
      <c r="E48" s="50"/>
      <c r="F48" s="31"/>
    </row>
    <row r="49" spans="1:6">
      <c r="A49" s="15" t="s">
        <v>4</v>
      </c>
      <c r="B49" s="32"/>
      <c r="C49" s="25"/>
      <c r="D49" s="52">
        <f>SUM(D7:D47)</f>
        <v>1085</v>
      </c>
      <c r="E49" s="50"/>
      <c r="F49" s="31"/>
    </row>
    <row r="50" spans="1:6">
      <c r="A50" s="15" t="s">
        <v>5</v>
      </c>
      <c r="B50" s="32"/>
      <c r="C50" s="25"/>
      <c r="D50" s="53">
        <f>D49*1.15</f>
        <v>1247.75</v>
      </c>
      <c r="E50" s="50"/>
      <c r="F50" s="31"/>
    </row>
    <row r="51" spans="1:6">
      <c r="A51" s="15"/>
      <c r="B51" s="32"/>
      <c r="C51" s="25"/>
      <c r="D51" s="54"/>
      <c r="E51" s="55"/>
      <c r="F51" s="31"/>
    </row>
    <row r="52" spans="1:6">
      <c r="A52" s="35" t="s">
        <v>6</v>
      </c>
      <c r="B52" s="36"/>
      <c r="C52" s="37"/>
      <c r="D52" s="37"/>
      <c r="E52" s="38">
        <f>SUM(E7:E51)</f>
        <v>73</v>
      </c>
      <c r="F52" s="39"/>
    </row>
    <row r="53" spans="1:6">
      <c r="A53" s="40" t="s">
        <v>7</v>
      </c>
      <c r="B53" s="18">
        <v>30</v>
      </c>
      <c r="C53" s="25"/>
      <c r="D53" s="25"/>
      <c r="E53" s="41"/>
      <c r="F53" s="42"/>
    </row>
    <row r="54" spans="1:6">
      <c r="A54" s="40" t="s">
        <v>8</v>
      </c>
      <c r="B54" s="32"/>
      <c r="C54" s="25"/>
      <c r="D54" s="25"/>
      <c r="E54" s="43"/>
      <c r="F54" s="44"/>
    </row>
    <row r="55" spans="1:6">
      <c r="A55" s="15"/>
      <c r="B55" s="32"/>
      <c r="C55" s="25"/>
      <c r="D55" s="25"/>
      <c r="E55" s="31"/>
      <c r="F55" s="26"/>
    </row>
    <row r="56" spans="1:6">
      <c r="A56" s="40"/>
      <c r="B56" s="32"/>
      <c r="C56" s="25"/>
      <c r="D56" s="25"/>
      <c r="E56" s="31"/>
      <c r="F56" s="26"/>
    </row>
    <row r="57" spans="1:6">
      <c r="A57" s="15"/>
      <c r="B57" s="32"/>
      <c r="C57" s="25"/>
      <c r="D57" s="25"/>
      <c r="E57" s="47"/>
      <c r="F57" s="48"/>
    </row>
    <row r="58" spans="1:6">
      <c r="A58" s="15"/>
      <c r="B58" s="32"/>
      <c r="C58" s="25"/>
      <c r="D58" s="25"/>
      <c r="E58" s="47"/>
      <c r="F58" s="48"/>
    </row>
    <row r="59" spans="1:6">
      <c r="A59" s="4"/>
      <c r="E59" s="5"/>
      <c r="F59" s="3">
        <v>115</v>
      </c>
    </row>
    <row r="60" spans="1:6">
      <c r="A60" s="7"/>
      <c r="B60" s="11"/>
      <c r="C60" s="2"/>
      <c r="D60" s="2"/>
      <c r="E60" s="12"/>
      <c r="F60" s="3">
        <v>700</v>
      </c>
    </row>
    <row r="61" spans="1:6">
      <c r="A61" s="8" t="s">
        <v>9</v>
      </c>
      <c r="B61" s="9"/>
      <c r="C61" s="10"/>
      <c r="D61" s="10"/>
      <c r="E61" s="13"/>
      <c r="F61" s="3">
        <v>2216</v>
      </c>
    </row>
    <row r="62" spans="1:6">
      <c r="A62" s="4" t="s">
        <v>10</v>
      </c>
      <c r="E62" s="5"/>
      <c r="F62" s="3">
        <f>SUM(F59:F61)</f>
        <v>3031</v>
      </c>
    </row>
    <row r="63" spans="1:6">
      <c r="A63" s="4"/>
      <c r="E63" s="5"/>
    </row>
    <row r="64" spans="1:6">
      <c r="A64" s="4"/>
      <c r="E64" s="5"/>
    </row>
    <row r="65" spans="1:5">
      <c r="A65" s="4"/>
      <c r="E65" s="5"/>
    </row>
    <row r="66" spans="1:5">
      <c r="A66" s="7"/>
      <c r="B66" s="11"/>
      <c r="C66" s="2"/>
      <c r="D66" s="2"/>
      <c r="E66" s="12"/>
    </row>
  </sheetData>
  <mergeCells count="3">
    <mergeCell ref="A1:F1"/>
    <mergeCell ref="A2:F2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Lunch Corporate</vt:lpstr>
      <vt:lpstr>'Lunch Corporate'!Print_Area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cp:lastPrinted>2024-03-12T01:49:54Z</cp:lastPrinted>
  <dcterms:created xsi:type="dcterms:W3CDTF">2023-06-08T21:18:43Z</dcterms:created>
  <dcterms:modified xsi:type="dcterms:W3CDTF">2024-12-12T12:40:15Z</dcterms:modified>
</cp:coreProperties>
</file>